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45" windowWidth="20115" windowHeight="7995"/>
  </bookViews>
  <sheets>
    <sheet name="Sheet1" sheetId="1" r:id="rId1"/>
  </sheets>
  <calcPr calcId="125725"/>
</workbook>
</file>

<file path=xl/calcChain.xml><?xml version="1.0" encoding="utf-8"?>
<calcChain xmlns="http://schemas.openxmlformats.org/spreadsheetml/2006/main">
  <c r="K48" i="1"/>
  <c r="K47"/>
  <c r="K31"/>
  <c r="K30"/>
  <c r="K20"/>
  <c r="K46"/>
  <c r="K45"/>
  <c r="K44"/>
  <c r="K43"/>
  <c r="K42"/>
  <c r="K41"/>
  <c r="K40"/>
  <c r="K39"/>
  <c r="K38"/>
  <c r="K37"/>
  <c r="K29"/>
  <c r="K28"/>
  <c r="K27"/>
  <c r="K26"/>
  <c r="K25"/>
  <c r="K24"/>
  <c r="K23"/>
  <c r="K22"/>
  <c r="K21"/>
  <c r="K14"/>
  <c r="K13"/>
  <c r="K12"/>
  <c r="K11"/>
  <c r="K10"/>
  <c r="K9"/>
  <c r="K8"/>
  <c r="K7"/>
  <c r="K6"/>
  <c r="K5"/>
  <c r="K4"/>
  <c r="K3"/>
  <c r="P7" l="1"/>
  <c r="P5"/>
  <c r="M47"/>
  <c r="P37"/>
  <c r="M30"/>
  <c r="P20"/>
  <c r="M13"/>
  <c r="P3"/>
  <c r="N38"/>
  <c r="N37"/>
  <c r="N21"/>
  <c r="N20"/>
  <c r="N4"/>
  <c r="N3"/>
  <c r="I38"/>
  <c r="I39"/>
  <c r="J39" s="1"/>
  <c r="I40"/>
  <c r="I41"/>
  <c r="J41" s="1"/>
  <c r="I42"/>
  <c r="I43"/>
  <c r="J43" s="1"/>
  <c r="I44"/>
  <c r="I45"/>
  <c r="J45" s="1"/>
  <c r="I46"/>
  <c r="G38"/>
  <c r="H38" s="1"/>
  <c r="G39"/>
  <c r="H39" s="1"/>
  <c r="G40"/>
  <c r="H40" s="1"/>
  <c r="G41"/>
  <c r="H41" s="1"/>
  <c r="G42"/>
  <c r="H42" s="1"/>
  <c r="G43"/>
  <c r="H43" s="1"/>
  <c r="G44"/>
  <c r="H44" s="1"/>
  <c r="G45"/>
  <c r="H45" s="1"/>
  <c r="G46"/>
  <c r="H46" s="1"/>
  <c r="I37"/>
  <c r="G37"/>
  <c r="H37" s="1"/>
  <c r="J50"/>
  <c r="I50"/>
  <c r="J33"/>
  <c r="I33"/>
  <c r="I21"/>
  <c r="I22"/>
  <c r="I23"/>
  <c r="I24"/>
  <c r="I25"/>
  <c r="I26"/>
  <c r="I27"/>
  <c r="I28"/>
  <c r="I29"/>
  <c r="G29"/>
  <c r="H29" s="1"/>
  <c r="G21"/>
  <c r="H21" s="1"/>
  <c r="G22"/>
  <c r="H22" s="1"/>
  <c r="G23"/>
  <c r="H23" s="1"/>
  <c r="G24"/>
  <c r="H24" s="1"/>
  <c r="G25"/>
  <c r="H25" s="1"/>
  <c r="G26"/>
  <c r="H26" s="1"/>
  <c r="G27"/>
  <c r="H27" s="1"/>
  <c r="G28"/>
  <c r="H28" s="1"/>
  <c r="I20"/>
  <c r="H20"/>
  <c r="J20" s="1"/>
  <c r="G20"/>
  <c r="L16"/>
  <c r="J16"/>
  <c r="I4"/>
  <c r="J4" s="1"/>
  <c r="I5"/>
  <c r="I6"/>
  <c r="J6" s="1"/>
  <c r="I7"/>
  <c r="I8"/>
  <c r="J8" s="1"/>
  <c r="I9"/>
  <c r="I10"/>
  <c r="J10" s="1"/>
  <c r="I11"/>
  <c r="I12"/>
  <c r="J12" s="1"/>
  <c r="G4"/>
  <c r="H4" s="1"/>
  <c r="G5"/>
  <c r="H5" s="1"/>
  <c r="G6"/>
  <c r="H6" s="1"/>
  <c r="G7"/>
  <c r="H7" s="1"/>
  <c r="G8"/>
  <c r="H8" s="1"/>
  <c r="G9"/>
  <c r="H9" s="1"/>
  <c r="G10"/>
  <c r="H10" s="1"/>
  <c r="G11"/>
  <c r="H11" s="1"/>
  <c r="G12"/>
  <c r="H12" s="1"/>
  <c r="G3"/>
  <c r="I3"/>
  <c r="J3" s="1"/>
  <c r="H3"/>
  <c r="J26" l="1"/>
  <c r="J11"/>
  <c r="J9"/>
  <c r="J7"/>
  <c r="J5"/>
  <c r="J13" s="1"/>
  <c r="J29"/>
  <c r="J27"/>
  <c r="J25"/>
  <c r="J23"/>
  <c r="J31" s="1"/>
  <c r="J21"/>
  <c r="J30" s="1"/>
  <c r="J46"/>
  <c r="J44"/>
  <c r="J42"/>
  <c r="J40"/>
  <c r="J38"/>
  <c r="J28"/>
  <c r="J24"/>
  <c r="J22"/>
  <c r="J37"/>
  <c r="J47" l="1"/>
  <c r="J48"/>
  <c r="J14"/>
</calcChain>
</file>

<file path=xl/sharedStrings.xml><?xml version="1.0" encoding="utf-8"?>
<sst xmlns="http://schemas.openxmlformats.org/spreadsheetml/2006/main" count="37" uniqueCount="15">
  <si>
    <t>E187</t>
  </si>
  <si>
    <t>Strand</t>
  </si>
  <si>
    <t>Weight/g</t>
  </si>
  <si>
    <t>Length/mm</t>
  </si>
  <si>
    <t>E239</t>
  </si>
  <si>
    <t xml:space="preserve">Width of one rod </t>
  </si>
  <si>
    <t>E240</t>
  </si>
  <si>
    <t>SD</t>
  </si>
  <si>
    <t xml:space="preserve">Average </t>
  </si>
  <si>
    <t>Surface Area</t>
  </si>
  <si>
    <t xml:space="preserve">Radius/mm </t>
  </si>
  <si>
    <t xml:space="preserve">Radium/mm </t>
  </si>
  <si>
    <t>Weight Average</t>
  </si>
  <si>
    <t>Weight SD</t>
  </si>
  <si>
    <t>Surface area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</si>
</sst>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sz val="11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Font="1"/>
    <xf numFmtId="0" fontId="1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55"/>
  <sheetViews>
    <sheetView tabSelected="1" topLeftCell="A33" workbookViewId="0">
      <selection activeCell="K49" sqref="K49"/>
    </sheetView>
  </sheetViews>
  <sheetFormatPr defaultRowHeight="15"/>
  <cols>
    <col min="1" max="1" width="17.140625" customWidth="1"/>
    <col min="2" max="2" width="11.85546875" bestFit="1" customWidth="1"/>
    <col min="4" max="4" width="13" customWidth="1"/>
    <col min="5" max="5" width="11.28515625" customWidth="1"/>
    <col min="7" max="9" width="12" customWidth="1"/>
    <col min="10" max="11" width="12.85546875" customWidth="1"/>
    <col min="13" max="13" width="16.140625" customWidth="1"/>
  </cols>
  <sheetData>
    <row r="1" spans="1:16">
      <c r="A1" t="s">
        <v>0</v>
      </c>
    </row>
    <row r="2" spans="1:16">
      <c r="A2" t="s">
        <v>1</v>
      </c>
      <c r="B2" t="s">
        <v>2</v>
      </c>
      <c r="D2" t="s">
        <v>3</v>
      </c>
      <c r="E2" t="s">
        <v>10</v>
      </c>
      <c r="J2" t="s">
        <v>9</v>
      </c>
    </row>
    <row r="3" spans="1:16">
      <c r="A3">
        <v>1</v>
      </c>
      <c r="B3">
        <v>6.0600000000000001E-2</v>
      </c>
      <c r="D3">
        <v>47</v>
      </c>
      <c r="E3">
        <v>0.94099999999999995</v>
      </c>
      <c r="G3" s="1">
        <f>(3.14159*(E3*E3))</f>
        <v>2.7818182547899992</v>
      </c>
      <c r="H3" s="1">
        <f>2*G3</f>
        <v>5.5636365095799984</v>
      </c>
      <c r="I3" s="1">
        <f>((2*3.14159*E3)*D3)</f>
        <v>277.88620185999997</v>
      </c>
      <c r="J3">
        <f>I3+H3</f>
        <v>283.44983836957999</v>
      </c>
      <c r="K3">
        <f>J3/B3</f>
        <v>4677.3900721052805</v>
      </c>
      <c r="L3" s="2"/>
      <c r="M3" t="s">
        <v>12</v>
      </c>
      <c r="N3">
        <f>AVERAGE(B3:B12)</f>
        <v>3.6680000000000004E-2</v>
      </c>
      <c r="P3">
        <f>5/N3</f>
        <v>136.31406761177752</v>
      </c>
    </row>
    <row r="4" spans="1:16">
      <c r="A4">
        <v>2</v>
      </c>
      <c r="B4">
        <v>3.8399999999999997E-2</v>
      </c>
      <c r="D4">
        <v>45</v>
      </c>
      <c r="E4">
        <v>0.96899999999999997</v>
      </c>
      <c r="G4" s="1">
        <f t="shared" ref="G4:G12" si="0">(3.14159*(E4*E4))</f>
        <v>2.9498304879899995</v>
      </c>
      <c r="H4" s="1">
        <f t="shared" ref="H4:H12" si="1">2*G4</f>
        <v>5.8996609759799989</v>
      </c>
      <c r="I4" s="1">
        <f t="shared" ref="I4:I12" si="2">((2*3.14159*E4)*D4)</f>
        <v>273.9780639</v>
      </c>
      <c r="J4">
        <f t="shared" ref="J4:J12" si="3">I4+H4</f>
        <v>279.87772487597999</v>
      </c>
      <c r="K4">
        <f t="shared" ref="K4:K12" si="4">J4/B4</f>
        <v>7288.4824186453134</v>
      </c>
      <c r="M4" t="s">
        <v>13</v>
      </c>
      <c r="N4">
        <f>STDEV(B3:B12)</f>
        <v>1.2717861455449165E-2</v>
      </c>
    </row>
    <row r="5" spans="1:16">
      <c r="A5">
        <v>3</v>
      </c>
      <c r="B5">
        <v>3.9100000000000003E-2</v>
      </c>
      <c r="D5">
        <v>47</v>
      </c>
      <c r="E5">
        <v>0.94599999999999995</v>
      </c>
      <c r="G5" s="1">
        <f t="shared" si="0"/>
        <v>2.8114591564399998</v>
      </c>
      <c r="H5" s="1">
        <f t="shared" si="1"/>
        <v>5.6229183128799995</v>
      </c>
      <c r="I5" s="1">
        <f t="shared" si="2"/>
        <v>279.36274915999996</v>
      </c>
      <c r="J5">
        <f t="shared" si="3"/>
        <v>284.98566747287998</v>
      </c>
      <c r="K5">
        <f t="shared" si="4"/>
        <v>7288.6359967488479</v>
      </c>
      <c r="P5">
        <f>N4*P3</f>
        <v>1.7336234263153167</v>
      </c>
    </row>
    <row r="6" spans="1:16">
      <c r="A6">
        <v>4</v>
      </c>
      <c r="B6">
        <v>3.2000000000000001E-2</v>
      </c>
      <c r="D6">
        <v>46</v>
      </c>
      <c r="E6">
        <v>0.85199999999999998</v>
      </c>
      <c r="G6" s="1">
        <f t="shared" si="0"/>
        <v>2.2804927473599998</v>
      </c>
      <c r="H6" s="1">
        <f t="shared" si="1"/>
        <v>4.5609854947199997</v>
      </c>
      <c r="I6" s="1">
        <f t="shared" si="2"/>
        <v>246.25039055999997</v>
      </c>
      <c r="J6">
        <f t="shared" si="3"/>
        <v>250.81137605471997</v>
      </c>
      <c r="K6">
        <f t="shared" si="4"/>
        <v>7837.8555017099989</v>
      </c>
    </row>
    <row r="7" spans="1:16">
      <c r="A7">
        <v>5</v>
      </c>
      <c r="B7">
        <v>3.7600000000000001E-2</v>
      </c>
      <c r="D7">
        <v>45</v>
      </c>
      <c r="E7">
        <v>0.81200000000000006</v>
      </c>
      <c r="G7" s="1">
        <f t="shared" si="0"/>
        <v>2.0713885169599999</v>
      </c>
      <c r="H7" s="1">
        <f t="shared" si="1"/>
        <v>4.1427770339199999</v>
      </c>
      <c r="I7" s="1">
        <f t="shared" si="2"/>
        <v>229.5873972</v>
      </c>
      <c r="J7">
        <f t="shared" si="3"/>
        <v>233.73017423392</v>
      </c>
      <c r="K7">
        <f t="shared" si="4"/>
        <v>6216.2280381361697</v>
      </c>
      <c r="P7">
        <f>J48*P5</f>
        <v>107.55550826095205</v>
      </c>
    </row>
    <row r="8" spans="1:16">
      <c r="A8">
        <v>6</v>
      </c>
      <c r="B8">
        <v>4.0500000000000001E-2</v>
      </c>
      <c r="D8">
        <v>45</v>
      </c>
      <c r="E8">
        <v>1.07</v>
      </c>
      <c r="G8" s="1">
        <f t="shared" si="0"/>
        <v>3.5968063909999999</v>
      </c>
      <c r="H8" s="1">
        <f t="shared" si="1"/>
        <v>7.1936127819999998</v>
      </c>
      <c r="I8" s="1">
        <f t="shared" si="2"/>
        <v>302.53511700000001</v>
      </c>
      <c r="J8">
        <f t="shared" si="3"/>
        <v>309.72872978200002</v>
      </c>
      <c r="K8">
        <f t="shared" si="4"/>
        <v>7647.6229575802472</v>
      </c>
    </row>
    <row r="9" spans="1:16">
      <c r="A9">
        <v>7</v>
      </c>
      <c r="B9">
        <v>4.3799999999999999E-2</v>
      </c>
      <c r="D9">
        <v>43</v>
      </c>
      <c r="E9">
        <v>0.83</v>
      </c>
      <c r="G9" s="1">
        <f t="shared" si="0"/>
        <v>2.1642413509999998</v>
      </c>
      <c r="H9" s="1">
        <f t="shared" si="1"/>
        <v>4.3284827019999996</v>
      </c>
      <c r="I9" s="1">
        <f t="shared" si="2"/>
        <v>224.24669419999998</v>
      </c>
      <c r="J9">
        <f t="shared" si="3"/>
        <v>228.57517690199998</v>
      </c>
      <c r="K9">
        <f t="shared" si="4"/>
        <v>5218.6113447945199</v>
      </c>
    </row>
    <row r="10" spans="1:16">
      <c r="A10">
        <v>8</v>
      </c>
      <c r="B10">
        <v>4.02E-2</v>
      </c>
      <c r="D10">
        <v>46</v>
      </c>
      <c r="E10">
        <v>0.81</v>
      </c>
      <c r="G10" s="1">
        <f t="shared" si="0"/>
        <v>2.0611971990000004</v>
      </c>
      <c r="H10" s="1">
        <f t="shared" si="1"/>
        <v>4.1223943980000008</v>
      </c>
      <c r="I10" s="1">
        <f t="shared" si="2"/>
        <v>234.11128679999999</v>
      </c>
      <c r="J10">
        <f t="shared" si="3"/>
        <v>238.233681198</v>
      </c>
      <c r="K10">
        <f t="shared" si="4"/>
        <v>5926.2109750746267</v>
      </c>
    </row>
    <row r="11" spans="1:16">
      <c r="A11">
        <v>9</v>
      </c>
      <c r="B11">
        <v>2.07E-2</v>
      </c>
      <c r="D11">
        <v>43</v>
      </c>
      <c r="E11">
        <v>0.91800000000000004</v>
      </c>
      <c r="G11" s="1">
        <f t="shared" si="0"/>
        <v>2.64749329116</v>
      </c>
      <c r="H11" s="1">
        <f t="shared" si="1"/>
        <v>5.29498658232</v>
      </c>
      <c r="I11" s="1">
        <f t="shared" si="2"/>
        <v>248.02224731999999</v>
      </c>
      <c r="J11">
        <f t="shared" si="3"/>
        <v>253.31723390232</v>
      </c>
      <c r="K11">
        <f t="shared" si="4"/>
        <v>12237.547531513044</v>
      </c>
    </row>
    <row r="12" spans="1:16">
      <c r="A12">
        <v>10</v>
      </c>
      <c r="B12">
        <v>1.3899999999999999E-2</v>
      </c>
      <c r="D12">
        <v>43</v>
      </c>
      <c r="E12">
        <v>0.53800000000000003</v>
      </c>
      <c r="G12" s="1">
        <f t="shared" si="0"/>
        <v>0.90931437596000009</v>
      </c>
      <c r="H12" s="1">
        <f t="shared" si="1"/>
        <v>1.8186287519200002</v>
      </c>
      <c r="I12" s="1">
        <f t="shared" si="2"/>
        <v>145.35508612000001</v>
      </c>
      <c r="J12">
        <f t="shared" si="3"/>
        <v>147.17371487192</v>
      </c>
      <c r="K12">
        <f t="shared" si="4"/>
        <v>10588.037041145324</v>
      </c>
    </row>
    <row r="13" spans="1:16">
      <c r="I13" t="s">
        <v>8</v>
      </c>
      <c r="J13">
        <f>AVERAGE(J3:J12)</f>
        <v>250.98833176633198</v>
      </c>
      <c r="K13">
        <f>AVERAGE(K3:K12)</f>
        <v>7492.6621877453381</v>
      </c>
      <c r="M13">
        <f>J13*P3</f>
        <v>34213.240426163022</v>
      </c>
    </row>
    <row r="14" spans="1:16">
      <c r="I14" t="s">
        <v>7</v>
      </c>
      <c r="J14">
        <f>STDEV(J3:J12)</f>
        <v>45.019013319438528</v>
      </c>
      <c r="K14">
        <f>STDEV(K3:K12)</f>
        <v>2345.252594755586</v>
      </c>
    </row>
    <row r="16" spans="1:16">
      <c r="A16" t="s">
        <v>5</v>
      </c>
      <c r="B16">
        <v>0.95699999999999996</v>
      </c>
      <c r="C16">
        <v>0.94899999999999995</v>
      </c>
      <c r="D16">
        <v>0.96299999999999997</v>
      </c>
      <c r="E16">
        <v>0.89300000000000002</v>
      </c>
      <c r="F16">
        <v>0.84399999999999997</v>
      </c>
      <c r="G16">
        <v>0.88900000000000001</v>
      </c>
      <c r="H16">
        <v>0.94099999999999995</v>
      </c>
      <c r="J16">
        <f>AVERAGE(B16:H16)</f>
        <v>0.91942857142857137</v>
      </c>
      <c r="L16">
        <f>STDEV(B16:H16)</f>
        <v>4.465369392281348E-2</v>
      </c>
    </row>
    <row r="18" spans="1:16">
      <c r="A18" t="s">
        <v>4</v>
      </c>
    </row>
    <row r="19" spans="1:16">
      <c r="A19" t="s">
        <v>1</v>
      </c>
      <c r="B19" t="s">
        <v>2</v>
      </c>
      <c r="D19" t="s">
        <v>3</v>
      </c>
      <c r="E19" t="s">
        <v>10</v>
      </c>
      <c r="J19" t="s">
        <v>9</v>
      </c>
    </row>
    <row r="20" spans="1:16">
      <c r="A20">
        <v>1</v>
      </c>
      <c r="B20">
        <v>2.8500000000000001E-2</v>
      </c>
      <c r="D20">
        <v>47</v>
      </c>
      <c r="E20">
        <v>0.82499999999999996</v>
      </c>
      <c r="G20" s="1">
        <f t="shared" ref="G20:G29" si="5">(3.14159*(E20*E20))</f>
        <v>2.1382446937499995</v>
      </c>
      <c r="H20" s="1">
        <f t="shared" ref="H20:H29" si="6">2*G20</f>
        <v>4.276489387499999</v>
      </c>
      <c r="I20" s="1">
        <f t="shared" ref="I20:I29" si="7">((2*3.14159*E20)*D20)</f>
        <v>243.63030449999997</v>
      </c>
      <c r="J20">
        <f t="shared" ref="J20:J29" si="8">I20+H20</f>
        <v>247.90679388749996</v>
      </c>
      <c r="K20">
        <f>J20/B20</f>
        <v>8698.4839960526297</v>
      </c>
      <c r="M20" t="s">
        <v>12</v>
      </c>
      <c r="N20">
        <f>AVERAGE(B20:B29)</f>
        <v>4.2020000000000002E-2</v>
      </c>
      <c r="P20">
        <f>5/N20</f>
        <v>118.99095668729176</v>
      </c>
    </row>
    <row r="21" spans="1:16">
      <c r="A21">
        <v>2</v>
      </c>
      <c r="B21">
        <v>4.9000000000000002E-2</v>
      </c>
      <c r="D21">
        <v>52</v>
      </c>
      <c r="E21">
        <v>0.84499999999999997</v>
      </c>
      <c r="G21" s="1">
        <f t="shared" si="5"/>
        <v>2.2431737997499996</v>
      </c>
      <c r="H21" s="1">
        <f t="shared" si="6"/>
        <v>4.4863475994999993</v>
      </c>
      <c r="I21" s="1">
        <f t="shared" si="7"/>
        <v>276.08292919999997</v>
      </c>
      <c r="J21">
        <f t="shared" si="8"/>
        <v>280.56927679949996</v>
      </c>
      <c r="K21">
        <f t="shared" ref="K21:K29" si="9">J21/B21</f>
        <v>5725.9036081530603</v>
      </c>
      <c r="M21" t="s">
        <v>13</v>
      </c>
      <c r="N21">
        <f>STDEV(B20:B29)</f>
        <v>8.6789400274457518E-3</v>
      </c>
    </row>
    <row r="22" spans="1:16">
      <c r="A22">
        <v>3</v>
      </c>
      <c r="B22">
        <v>4.87E-2</v>
      </c>
      <c r="D22">
        <v>52</v>
      </c>
      <c r="E22">
        <v>0.97499999999999998</v>
      </c>
      <c r="G22" s="1">
        <f t="shared" si="5"/>
        <v>2.9864739937499998</v>
      </c>
      <c r="H22" s="1">
        <f t="shared" si="6"/>
        <v>5.9729479874999996</v>
      </c>
      <c r="I22" s="1">
        <f t="shared" si="7"/>
        <v>318.55722600000001</v>
      </c>
      <c r="J22">
        <f t="shared" si="8"/>
        <v>324.53017398750001</v>
      </c>
      <c r="K22">
        <f t="shared" si="9"/>
        <v>6663.8639422484603</v>
      </c>
    </row>
    <row r="23" spans="1:16">
      <c r="A23">
        <v>4</v>
      </c>
      <c r="B23">
        <v>5.5199999999999999E-2</v>
      </c>
      <c r="D23">
        <v>50</v>
      </c>
      <c r="E23">
        <v>0.87</v>
      </c>
      <c r="G23" s="1">
        <f t="shared" si="5"/>
        <v>2.3778694709999999</v>
      </c>
      <c r="H23" s="1">
        <f t="shared" si="6"/>
        <v>4.7557389419999998</v>
      </c>
      <c r="I23" s="1">
        <f t="shared" si="7"/>
        <v>273.31833</v>
      </c>
      <c r="J23">
        <f t="shared" si="8"/>
        <v>278.074068942</v>
      </c>
      <c r="K23">
        <f t="shared" si="9"/>
        <v>5037.5737127173916</v>
      </c>
    </row>
    <row r="24" spans="1:16">
      <c r="A24">
        <v>5</v>
      </c>
      <c r="B24">
        <v>3.78E-2</v>
      </c>
      <c r="D24">
        <v>52</v>
      </c>
      <c r="E24">
        <v>0.80600000000000005</v>
      </c>
      <c r="G24" s="1">
        <f t="shared" si="5"/>
        <v>2.0408899612400004</v>
      </c>
      <c r="H24" s="1">
        <f t="shared" si="6"/>
        <v>4.0817799224800009</v>
      </c>
      <c r="I24" s="1">
        <f t="shared" si="7"/>
        <v>263.34064015999996</v>
      </c>
      <c r="J24">
        <f t="shared" si="8"/>
        <v>267.42242008247996</v>
      </c>
      <c r="K24">
        <f t="shared" si="9"/>
        <v>7074.6671979492048</v>
      </c>
    </row>
    <row r="25" spans="1:16">
      <c r="A25">
        <v>6</v>
      </c>
      <c r="B25">
        <v>4.4299999999999999E-2</v>
      </c>
      <c r="D25">
        <v>52</v>
      </c>
      <c r="E25">
        <v>0.74199999999999999</v>
      </c>
      <c r="G25" s="1">
        <f t="shared" si="5"/>
        <v>1.7296463567599998</v>
      </c>
      <c r="H25" s="1">
        <f t="shared" si="6"/>
        <v>3.4592927135199996</v>
      </c>
      <c r="I25" s="1">
        <f t="shared" si="7"/>
        <v>242.43021711999998</v>
      </c>
      <c r="J25">
        <f t="shared" si="8"/>
        <v>245.88950983351998</v>
      </c>
      <c r="K25">
        <f t="shared" si="9"/>
        <v>5550.553269379684</v>
      </c>
    </row>
    <row r="26" spans="1:16">
      <c r="A26">
        <v>7</v>
      </c>
      <c r="B26">
        <v>2.8799999999999999E-2</v>
      </c>
      <c r="D26">
        <v>51</v>
      </c>
      <c r="E26">
        <v>0.83499999999999996</v>
      </c>
      <c r="G26" s="1">
        <f t="shared" si="5"/>
        <v>2.1903950877499998</v>
      </c>
      <c r="H26" s="1">
        <f t="shared" si="6"/>
        <v>4.3807901754999996</v>
      </c>
      <c r="I26" s="1">
        <f t="shared" si="7"/>
        <v>267.56922029999998</v>
      </c>
      <c r="J26">
        <f t="shared" si="8"/>
        <v>271.95001047549999</v>
      </c>
      <c r="K26">
        <f t="shared" si="9"/>
        <v>9442.708697065973</v>
      </c>
    </row>
    <row r="27" spans="1:16">
      <c r="A27">
        <v>8</v>
      </c>
      <c r="B27">
        <v>3.9300000000000002E-2</v>
      </c>
      <c r="D27">
        <v>49</v>
      </c>
      <c r="E27">
        <v>0.93400000000000005</v>
      </c>
      <c r="G27" s="1">
        <f t="shared" si="5"/>
        <v>2.7405848860400002</v>
      </c>
      <c r="H27" s="1">
        <f t="shared" si="6"/>
        <v>5.4811697720800003</v>
      </c>
      <c r="I27" s="1">
        <f t="shared" si="7"/>
        <v>287.55601587999996</v>
      </c>
      <c r="J27">
        <f t="shared" si="8"/>
        <v>293.03718565207998</v>
      </c>
      <c r="K27">
        <f t="shared" si="9"/>
        <v>7456.4169377119588</v>
      </c>
    </row>
    <row r="28" spans="1:16">
      <c r="A28">
        <v>9</v>
      </c>
      <c r="B28">
        <v>4.1799999999999997E-2</v>
      </c>
      <c r="D28">
        <v>48</v>
      </c>
      <c r="E28">
        <v>0.86699999999999999</v>
      </c>
      <c r="G28" s="1">
        <f t="shared" si="5"/>
        <v>2.3614986455099998</v>
      </c>
      <c r="H28" s="1">
        <f t="shared" si="6"/>
        <v>4.7229972910199995</v>
      </c>
      <c r="I28" s="1">
        <f t="shared" si="7"/>
        <v>261.48081888000002</v>
      </c>
      <c r="J28">
        <f t="shared" si="8"/>
        <v>266.20381617102004</v>
      </c>
      <c r="K28">
        <f t="shared" si="9"/>
        <v>6368.5123485889962</v>
      </c>
    </row>
    <row r="29" spans="1:16">
      <c r="A29">
        <v>10</v>
      </c>
      <c r="B29">
        <v>4.6800000000000001E-2</v>
      </c>
      <c r="D29">
        <v>46</v>
      </c>
      <c r="E29">
        <v>0.71899999999999997</v>
      </c>
      <c r="G29" s="1">
        <f t="shared" si="5"/>
        <v>1.6240795079899999</v>
      </c>
      <c r="H29" s="1">
        <f t="shared" si="6"/>
        <v>3.2481590159799998</v>
      </c>
      <c r="I29" s="1">
        <f t="shared" si="7"/>
        <v>207.80989532000001</v>
      </c>
      <c r="J29">
        <f t="shared" si="8"/>
        <v>211.05805433598002</v>
      </c>
      <c r="K29">
        <f t="shared" si="9"/>
        <v>4509.7874858115383</v>
      </c>
    </row>
    <row r="30" spans="1:16">
      <c r="G30" s="1"/>
      <c r="H30" s="1"/>
      <c r="I30" t="s">
        <v>8</v>
      </c>
      <c r="J30">
        <f>AVERAGE(J20:J29)</f>
        <v>268.66413101670798</v>
      </c>
      <c r="K30">
        <f>AVERAGE(K20:K29)</f>
        <v>6652.8471195678894</v>
      </c>
      <c r="M30">
        <f>J30*P20</f>
        <v>31968.601977237977</v>
      </c>
    </row>
    <row r="31" spans="1:16">
      <c r="G31" s="1"/>
      <c r="H31" s="1"/>
      <c r="I31" t="s">
        <v>7</v>
      </c>
      <c r="J31">
        <f>STDEV(J20:J29)</f>
        <v>30.242983505125085</v>
      </c>
      <c r="K31">
        <f>STDEV(K20:K29)</f>
        <v>1568.7458151796418</v>
      </c>
    </row>
    <row r="33" spans="1:16">
      <c r="A33" t="s">
        <v>5</v>
      </c>
      <c r="B33">
        <v>0.86299999999999999</v>
      </c>
      <c r="C33">
        <v>0.89700000000000002</v>
      </c>
      <c r="D33">
        <v>0.98299999999999998</v>
      </c>
      <c r="E33">
        <v>0.92600000000000005</v>
      </c>
      <c r="F33">
        <v>0.84899999999999998</v>
      </c>
      <c r="G33">
        <v>0.81699999999999995</v>
      </c>
      <c r="I33">
        <f>AVERAGE(B33:G33)</f>
        <v>0.88916666666666666</v>
      </c>
      <c r="J33">
        <f>STDEV(B33:G33)</f>
        <v>5.954634049768797E-2</v>
      </c>
    </row>
    <row r="35" spans="1:16">
      <c r="A35" t="s">
        <v>6</v>
      </c>
    </row>
    <row r="36" spans="1:16">
      <c r="A36" t="s">
        <v>1</v>
      </c>
      <c r="B36" t="s">
        <v>2</v>
      </c>
      <c r="D36" t="s">
        <v>3</v>
      </c>
      <c r="E36" t="s">
        <v>11</v>
      </c>
      <c r="J36" t="s">
        <v>9</v>
      </c>
    </row>
    <row r="37" spans="1:16">
      <c r="A37">
        <v>1</v>
      </c>
      <c r="B37">
        <v>5.2400000000000002E-2</v>
      </c>
      <c r="D37">
        <v>64</v>
      </c>
      <c r="E37">
        <v>0.82099999999999995</v>
      </c>
      <c r="G37" s="1">
        <f t="shared" ref="G37:G46" si="10">(3.14159*(E37*E37))</f>
        <v>2.1175604651899995</v>
      </c>
      <c r="H37" s="1">
        <f t="shared" ref="H37:H46" si="11">2*G37</f>
        <v>4.235120930379999</v>
      </c>
      <c r="I37" s="1">
        <f t="shared" ref="I37:I46" si="12">((2*3.14159*E37)*D37)</f>
        <v>330.14340991999995</v>
      </c>
      <c r="J37">
        <f t="shared" ref="J37:J46" si="13">I37+H37</f>
        <v>334.37853085037995</v>
      </c>
      <c r="K37">
        <f>J37/B37</f>
        <v>6381.2696727171742</v>
      </c>
      <c r="M37" t="s">
        <v>12</v>
      </c>
      <c r="N37">
        <f>AVERAGE(B37:B46)</f>
        <v>4.9689999999999998E-2</v>
      </c>
      <c r="P37">
        <f>5/N37</f>
        <v>100.62386798148522</v>
      </c>
    </row>
    <row r="38" spans="1:16">
      <c r="A38">
        <v>2</v>
      </c>
      <c r="B38">
        <v>5.6099999999999997E-2</v>
      </c>
      <c r="D38">
        <v>65</v>
      </c>
      <c r="E38">
        <v>0.872</v>
      </c>
      <c r="G38" s="1">
        <f t="shared" si="10"/>
        <v>2.3888147705599998</v>
      </c>
      <c r="H38" s="1">
        <f t="shared" si="11"/>
        <v>4.7776295411199996</v>
      </c>
      <c r="I38" s="1">
        <f t="shared" si="12"/>
        <v>356.1306424</v>
      </c>
      <c r="J38">
        <f t="shared" si="13"/>
        <v>360.90827194112001</v>
      </c>
      <c r="K38">
        <f t="shared" ref="K38:K46" si="14">J38/B38</f>
        <v>6433.3025301447424</v>
      </c>
      <c r="M38" t="s">
        <v>13</v>
      </c>
      <c r="N38">
        <f>STDEV(B37:B46)</f>
        <v>8.2741162670100753E-3</v>
      </c>
    </row>
    <row r="39" spans="1:16">
      <c r="A39">
        <v>3</v>
      </c>
      <c r="B39">
        <v>5.5E-2</v>
      </c>
      <c r="D39">
        <v>60</v>
      </c>
      <c r="E39">
        <v>0.86699999999999999</v>
      </c>
      <c r="G39" s="1">
        <f t="shared" si="10"/>
        <v>2.3614986455099998</v>
      </c>
      <c r="H39" s="1">
        <f t="shared" si="11"/>
        <v>4.7229972910199995</v>
      </c>
      <c r="I39" s="1">
        <f t="shared" si="12"/>
        <v>326.85102360000002</v>
      </c>
      <c r="J39">
        <f t="shared" si="13"/>
        <v>331.57402089102004</v>
      </c>
      <c r="K39">
        <f t="shared" si="14"/>
        <v>6028.6185616549101</v>
      </c>
    </row>
    <row r="40" spans="1:16">
      <c r="A40">
        <v>4</v>
      </c>
      <c r="B40">
        <v>5.0799999999999998E-2</v>
      </c>
      <c r="D40">
        <v>62</v>
      </c>
      <c r="E40">
        <v>0.95699999999999996</v>
      </c>
      <c r="G40" s="1">
        <f t="shared" si="10"/>
        <v>2.8772220599099998</v>
      </c>
      <c r="H40" s="1">
        <f t="shared" si="11"/>
        <v>5.7544441198199996</v>
      </c>
      <c r="I40" s="1">
        <f t="shared" si="12"/>
        <v>372.80620211999997</v>
      </c>
      <c r="J40">
        <f t="shared" si="13"/>
        <v>378.56064623981996</v>
      </c>
      <c r="K40">
        <f t="shared" si="14"/>
        <v>7451.9812251933063</v>
      </c>
    </row>
    <row r="41" spans="1:16">
      <c r="A41">
        <v>5</v>
      </c>
      <c r="B41">
        <v>4.0800000000000003E-2</v>
      </c>
      <c r="D41">
        <v>63</v>
      </c>
      <c r="E41">
        <v>0.68899999999999995</v>
      </c>
      <c r="G41" s="1">
        <f t="shared" si="10"/>
        <v>1.4913787463899997</v>
      </c>
      <c r="H41" s="1">
        <f t="shared" si="11"/>
        <v>2.9827574927799994</v>
      </c>
      <c r="I41" s="1">
        <f t="shared" si="12"/>
        <v>272.73399425999992</v>
      </c>
      <c r="J41">
        <f t="shared" si="13"/>
        <v>275.71675175277994</v>
      </c>
      <c r="K41">
        <f t="shared" si="14"/>
        <v>6757.7635233524488</v>
      </c>
    </row>
    <row r="42" spans="1:16">
      <c r="A42">
        <v>6</v>
      </c>
      <c r="B42">
        <v>3.5299999999999998E-2</v>
      </c>
      <c r="D42">
        <v>70</v>
      </c>
      <c r="E42">
        <v>0.94</v>
      </c>
      <c r="G42" s="1">
        <f t="shared" si="10"/>
        <v>2.7759089239999999</v>
      </c>
      <c r="H42" s="1">
        <f t="shared" si="11"/>
        <v>5.5518178479999998</v>
      </c>
      <c r="I42" s="1">
        <f t="shared" si="12"/>
        <v>413.43324399999995</v>
      </c>
      <c r="J42">
        <f t="shared" si="13"/>
        <v>418.98506184799993</v>
      </c>
      <c r="K42">
        <f t="shared" si="14"/>
        <v>11869.265208158638</v>
      </c>
    </row>
    <row r="43" spans="1:16">
      <c r="A43">
        <v>7</v>
      </c>
      <c r="B43">
        <v>5.6899999999999999E-2</v>
      </c>
      <c r="D43">
        <v>62</v>
      </c>
      <c r="E43">
        <v>0.89500000000000002</v>
      </c>
      <c r="G43" s="1">
        <f t="shared" si="10"/>
        <v>2.51649212975</v>
      </c>
      <c r="H43" s="1">
        <f t="shared" si="11"/>
        <v>5.0329842595000001</v>
      </c>
      <c r="I43" s="1">
        <f t="shared" si="12"/>
        <v>348.6536582</v>
      </c>
      <c r="J43">
        <f t="shared" si="13"/>
        <v>353.68664245949998</v>
      </c>
      <c r="K43">
        <f t="shared" si="14"/>
        <v>6215.9339623813703</v>
      </c>
    </row>
    <row r="44" spans="1:16">
      <c r="A44">
        <v>8</v>
      </c>
      <c r="B44">
        <v>0.06</v>
      </c>
      <c r="D44">
        <v>67</v>
      </c>
      <c r="E44">
        <v>1.1499999999999999</v>
      </c>
      <c r="G44" s="1">
        <f t="shared" si="10"/>
        <v>4.1547527749999995</v>
      </c>
      <c r="H44" s="1">
        <f t="shared" si="11"/>
        <v>8.309505549999999</v>
      </c>
      <c r="I44" s="1">
        <f t="shared" si="12"/>
        <v>484.11901899999992</v>
      </c>
      <c r="J44">
        <f t="shared" si="13"/>
        <v>492.42852454999991</v>
      </c>
      <c r="K44">
        <f t="shared" si="14"/>
        <v>8207.1420758333315</v>
      </c>
    </row>
    <row r="45" spans="1:16">
      <c r="A45">
        <v>9</v>
      </c>
      <c r="B45">
        <v>4.9599999999999998E-2</v>
      </c>
      <c r="D45">
        <v>62</v>
      </c>
      <c r="E45">
        <v>0.79700000000000004</v>
      </c>
      <c r="G45" s="1">
        <f t="shared" si="10"/>
        <v>1.99556624231</v>
      </c>
      <c r="H45" s="1">
        <f t="shared" si="11"/>
        <v>3.99113248462</v>
      </c>
      <c r="I45" s="1">
        <f t="shared" si="12"/>
        <v>310.47705651999996</v>
      </c>
      <c r="J45">
        <f t="shared" si="13"/>
        <v>314.46818900461994</v>
      </c>
      <c r="K45">
        <f t="shared" si="14"/>
        <v>6340.0844557383052</v>
      </c>
    </row>
    <row r="46" spans="1:16">
      <c r="A46">
        <v>10</v>
      </c>
      <c r="B46">
        <v>0.04</v>
      </c>
      <c r="D46">
        <v>62</v>
      </c>
      <c r="E46">
        <v>0.78100000000000003</v>
      </c>
      <c r="G46" s="1">
        <f t="shared" si="10"/>
        <v>1.9162473779900002</v>
      </c>
      <c r="H46" s="1">
        <f t="shared" si="11"/>
        <v>3.8324947559800004</v>
      </c>
      <c r="I46" s="1">
        <f t="shared" si="12"/>
        <v>304.24414195999998</v>
      </c>
      <c r="J46">
        <f t="shared" si="13"/>
        <v>308.07663671597999</v>
      </c>
      <c r="K46">
        <f t="shared" si="14"/>
        <v>7701.9159178994996</v>
      </c>
    </row>
    <row r="47" spans="1:16">
      <c r="G47" s="1"/>
      <c r="H47" s="1"/>
      <c r="I47" t="s">
        <v>8</v>
      </c>
      <c r="J47">
        <f>AVERAGE(J37:J46)</f>
        <v>356.87832762532196</v>
      </c>
      <c r="K47">
        <f>AVERAGE(K37:K46)</f>
        <v>7338.7277133073731</v>
      </c>
      <c r="M47">
        <f>J47*P37</f>
        <v>35910.477724423625</v>
      </c>
    </row>
    <row r="48" spans="1:16">
      <c r="G48" s="1"/>
      <c r="H48" s="1"/>
      <c r="I48" t="s">
        <v>7</v>
      </c>
      <c r="J48">
        <f>STDEV(J37:J46)</f>
        <v>62.040871522804125</v>
      </c>
      <c r="K48">
        <f>STDEV(K37:K46)</f>
        <v>1747.1572380826053</v>
      </c>
    </row>
    <row r="50" spans="1:10">
      <c r="A50" t="s">
        <v>5</v>
      </c>
      <c r="B50">
        <v>0.86399999999999999</v>
      </c>
      <c r="C50">
        <v>0.88400000000000001</v>
      </c>
      <c r="D50">
        <v>0.873</v>
      </c>
      <c r="E50">
        <v>0.89600000000000002</v>
      </c>
      <c r="F50">
        <v>0.91800000000000004</v>
      </c>
      <c r="G50">
        <v>0.91200000000000003</v>
      </c>
      <c r="I50">
        <f>AVERAGE(B50:G50)</f>
        <v>0.89116666666666655</v>
      </c>
      <c r="J50">
        <f>STDEV(B50:G50)</f>
        <v>2.1432840844523328E-2</v>
      </c>
    </row>
    <row r="52" spans="1:10">
      <c r="B52" t="s">
        <v>14</v>
      </c>
    </row>
    <row r="53" spans="1:10">
      <c r="A53" t="s">
        <v>0</v>
      </c>
      <c r="B53">
        <v>34213.24</v>
      </c>
    </row>
    <row r="54" spans="1:10">
      <c r="A54" t="s">
        <v>4</v>
      </c>
      <c r="B54">
        <v>31968.6</v>
      </c>
    </row>
    <row r="55" spans="1:10">
      <c r="A55" t="s">
        <v>6</v>
      </c>
      <c r="B55">
        <v>35910.480000000003</v>
      </c>
    </row>
  </sheetData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KMiller22</dc:creator>
  <cp:lastModifiedBy>KMiller22</cp:lastModifiedBy>
  <dcterms:created xsi:type="dcterms:W3CDTF">2014-05-15T21:35:06Z</dcterms:created>
  <dcterms:modified xsi:type="dcterms:W3CDTF">2016-08-23T21:40:46Z</dcterms:modified>
</cp:coreProperties>
</file>